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4795" windowHeight="115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9" i="1" l="1"/>
  <c r="F8" i="1"/>
  <c r="F7" i="1"/>
  <c r="E43" i="1"/>
  <c r="F43" i="1" s="1"/>
  <c r="F42" i="1"/>
  <c r="F41" i="1"/>
  <c r="F40" i="1"/>
  <c r="F39" i="1"/>
  <c r="E21" i="1"/>
  <c r="E25" i="1" s="1"/>
  <c r="E16" i="1"/>
  <c r="E17" i="1" s="1"/>
  <c r="E14" i="1"/>
  <c r="E15" i="1" s="1"/>
  <c r="F21" i="1" l="1"/>
  <c r="E19" i="1"/>
  <c r="E18" i="1"/>
  <c r="E24" i="1"/>
  <c r="E27" i="1" s="1"/>
  <c r="E30" i="1" s="1"/>
  <c r="E26" i="1"/>
  <c r="E45" i="1" l="1"/>
  <c r="E36" i="1"/>
  <c r="E29" i="1"/>
  <c r="F45" i="1" l="1"/>
  <c r="F36" i="1"/>
</calcChain>
</file>

<file path=xl/sharedStrings.xml><?xml version="1.0" encoding="utf-8"?>
<sst xmlns="http://schemas.openxmlformats.org/spreadsheetml/2006/main" count="42" uniqueCount="37">
  <si>
    <t>Financing Analysis</t>
  </si>
  <si>
    <t>Buyer Downpayment</t>
  </si>
  <si>
    <t>Seller Note Amount</t>
  </si>
  <si>
    <t>Term (months)</t>
  </si>
  <si>
    <t>Interest Rate (%)</t>
  </si>
  <si>
    <t>Monthly Interest Payment</t>
  </si>
  <si>
    <t>Yearly Interest Payment</t>
  </si>
  <si>
    <t>Monthly Principal Payment</t>
  </si>
  <si>
    <t>Yearly Principal Payment</t>
  </si>
  <si>
    <t>Total Monthly P+I Payment</t>
  </si>
  <si>
    <t>Total Yearly P+I Payment</t>
  </si>
  <si>
    <t>Monthly P+I Payment</t>
  </si>
  <si>
    <t>Monthly P Payment</t>
  </si>
  <si>
    <t>Monthly I Payment</t>
  </si>
  <si>
    <t>Yearly P+I Payment</t>
  </si>
  <si>
    <t xml:space="preserve"> </t>
  </si>
  <si>
    <t>Other Projected Expenses</t>
  </si>
  <si>
    <t>Annual Buyer's Salary</t>
  </si>
  <si>
    <t>No P to Seller</t>
  </si>
  <si>
    <t>P+I to Seller</t>
  </si>
  <si>
    <t>TOTAL PROJECTED PAYMENTS</t>
  </si>
  <si>
    <t>Cash Flow Available (LAST FULL YEAR)</t>
  </si>
  <si>
    <t>Business Net Profit</t>
  </si>
  <si>
    <t>Interest Expense</t>
  </si>
  <si>
    <t>Depreciation</t>
  </si>
  <si>
    <t>Current Owner's Salary</t>
  </si>
  <si>
    <t>TOTAL CASH FLOW AVAILABLE</t>
  </si>
  <si>
    <t>Ratio (Available/Needed)</t>
  </si>
  <si>
    <t>Company Name</t>
  </si>
  <si>
    <t>Deal Structure</t>
  </si>
  <si>
    <t>Total Purchase Price</t>
  </si>
  <si>
    <t>Bank Financed Amount</t>
  </si>
  <si>
    <t>Seller Financing Note</t>
  </si>
  <si>
    <t>Bank Financing Note</t>
  </si>
  <si>
    <t>TOTAL YRLY DEBT SERVICE (P&amp;I to Seller)</t>
  </si>
  <si>
    <t>TOTAL YRLY DEBT SVCE (Only Interest To Seller)</t>
  </si>
  <si>
    <t>Fill in these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</si>
</sst>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2"/>
      <color rgb="FFC00000"/>
      <name val="Arial"/>
      <family val="2"/>
    </font>
    <font>
      <b/>
      <sz val="11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164" fontId="0" fillId="0" borderId="0" xfId="0" applyNumberFormat="1"/>
    <xf numFmtId="9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/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/>
    <xf numFmtId="0" fontId="0" fillId="0" borderId="2" xfId="0" applyBorder="1"/>
    <xf numFmtId="2" fontId="0" fillId="0" borderId="3" xfId="0" applyNumberFormat="1" applyBorder="1"/>
    <xf numFmtId="0" fontId="6" fillId="0" borderId="0" xfId="0" applyFont="1"/>
    <xf numFmtId="0" fontId="2" fillId="0" borderId="4" xfId="0" applyFont="1" applyBorder="1"/>
    <xf numFmtId="0" fontId="2" fillId="0" borderId="5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9" fontId="0" fillId="0" borderId="8" xfId="0" applyNumberFormat="1" applyBorder="1"/>
    <xf numFmtId="0" fontId="0" fillId="0" borderId="9" xfId="0" applyBorder="1"/>
    <xf numFmtId="9" fontId="0" fillId="0" borderId="11" xfId="0" applyNumberFormat="1" applyBorder="1"/>
    <xf numFmtId="0" fontId="0" fillId="0" borderId="0" xfId="0" applyFill="1" applyBorder="1" applyAlignment="1"/>
    <xf numFmtId="164" fontId="0" fillId="0" borderId="0" xfId="0" applyNumberFormat="1" applyFill="1" applyBorder="1"/>
    <xf numFmtId="0" fontId="0" fillId="0" borderId="0" xfId="0" applyFill="1" applyBorder="1"/>
    <xf numFmtId="0" fontId="4" fillId="0" borderId="0" xfId="0" applyFont="1" applyFill="1" applyBorder="1"/>
    <xf numFmtId="0" fontId="0" fillId="0" borderId="10" xfId="0" applyFill="1" applyBorder="1"/>
    <xf numFmtId="0" fontId="4" fillId="0" borderId="10" xfId="0" applyFont="1" applyFill="1" applyBorder="1"/>
    <xf numFmtId="164" fontId="0" fillId="0" borderId="10" xfId="0" applyNumberFormat="1" applyFill="1" applyBorder="1"/>
    <xf numFmtId="9" fontId="0" fillId="0" borderId="0" xfId="0" applyNumberFormat="1" applyBorder="1"/>
    <xf numFmtId="164" fontId="0" fillId="0" borderId="6" xfId="0" applyNumberFormat="1" applyBorder="1"/>
    <xf numFmtId="0" fontId="0" fillId="0" borderId="7" xfId="0" applyBorder="1" applyAlignment="1">
      <alignment horizontal="right"/>
    </xf>
    <xf numFmtId="164" fontId="0" fillId="0" borderId="8" xfId="0" applyNumberFormat="1" applyBorder="1"/>
    <xf numFmtId="0" fontId="0" fillId="0" borderId="9" xfId="0" applyBorder="1" applyAlignment="1">
      <alignment horizontal="right"/>
    </xf>
    <xf numFmtId="164" fontId="0" fillId="0" borderId="11" xfId="0" applyNumberFormat="1" applyBorder="1"/>
    <xf numFmtId="6" fontId="0" fillId="0" borderId="8" xfId="0" applyNumberFormat="1" applyBorder="1"/>
    <xf numFmtId="6" fontId="0" fillId="0" borderId="11" xfId="0" applyNumberFormat="1" applyBorder="1"/>
    <xf numFmtId="0" fontId="4" fillId="2" borderId="4" xfId="0" applyFont="1" applyFill="1" applyBorder="1"/>
    <xf numFmtId="0" fontId="0" fillId="2" borderId="4" xfId="0" applyFill="1" applyBorder="1"/>
    <xf numFmtId="164" fontId="0" fillId="3" borderId="0" xfId="0" applyNumberFormat="1" applyFill="1" applyBorder="1"/>
    <xf numFmtId="0" fontId="0" fillId="3" borderId="0" xfId="0" applyFill="1"/>
    <xf numFmtId="164" fontId="0" fillId="3" borderId="6" xfId="0" applyNumberFormat="1" applyFill="1" applyBorder="1"/>
    <xf numFmtId="0" fontId="0" fillId="3" borderId="8" xfId="0" applyFill="1" applyBorder="1"/>
    <xf numFmtId="10" fontId="0" fillId="3" borderId="8" xfId="1" applyNumberFormat="1" applyFont="1" applyFill="1" applyBorder="1"/>
    <xf numFmtId="164" fontId="0" fillId="3" borderId="2" xfId="0" applyNumberFormat="1" applyFill="1" applyBorder="1"/>
    <xf numFmtId="0" fontId="7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  <color rgb="FF66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5"/>
  <sheetViews>
    <sheetView tabSelected="1" workbookViewId="0">
      <selection activeCell="A11" sqref="A11"/>
    </sheetView>
  </sheetViews>
  <sheetFormatPr defaultRowHeight="15" x14ac:dyDescent="0.25"/>
  <cols>
    <col min="1" max="1" width="6.5703125" customWidth="1"/>
    <col min="2" max="3" width="2.85546875" customWidth="1"/>
    <col min="4" max="4" width="42.42578125" customWidth="1"/>
    <col min="5" max="5" width="15.85546875" customWidth="1"/>
    <col min="6" max="6" width="13.28515625" customWidth="1"/>
  </cols>
  <sheetData>
    <row r="1" spans="2:6" ht="8.25" customHeight="1" x14ac:dyDescent="0.25"/>
    <row r="2" spans="2:6" ht="20.25" x14ac:dyDescent="0.3">
      <c r="D2" s="1" t="s">
        <v>0</v>
      </c>
    </row>
    <row r="3" spans="2:6" x14ac:dyDescent="0.25">
      <c r="D3" s="46" t="s">
        <v>28</v>
      </c>
      <c r="E3" s="41" t="s">
        <v>36</v>
      </c>
      <c r="F3" t="s">
        <v>15</v>
      </c>
    </row>
    <row r="4" spans="2:6" ht="15.75" x14ac:dyDescent="0.25">
      <c r="D4" s="12"/>
    </row>
    <row r="5" spans="2:6" x14ac:dyDescent="0.25">
      <c r="B5" s="13" t="s">
        <v>29</v>
      </c>
      <c r="C5" s="14"/>
      <c r="D5" s="15"/>
      <c r="E5" s="15"/>
      <c r="F5" s="16"/>
    </row>
    <row r="6" spans="2:6" x14ac:dyDescent="0.25">
      <c r="B6" s="17"/>
      <c r="C6" s="23" t="s">
        <v>30</v>
      </c>
      <c r="D6" s="23"/>
      <c r="E6" s="40">
        <v>2300000</v>
      </c>
      <c r="F6" s="18"/>
    </row>
    <row r="7" spans="2:6" x14ac:dyDescent="0.25">
      <c r="B7" s="17"/>
      <c r="C7" s="25"/>
      <c r="D7" s="25" t="s">
        <v>1</v>
      </c>
      <c r="E7" s="40">
        <v>350000</v>
      </c>
      <c r="F7" s="20">
        <f>E7/E$6</f>
        <v>0.15217391304347827</v>
      </c>
    </row>
    <row r="8" spans="2:6" x14ac:dyDescent="0.25">
      <c r="B8" s="17"/>
      <c r="C8" s="25"/>
      <c r="D8" s="26" t="s">
        <v>2</v>
      </c>
      <c r="E8" s="40">
        <v>500000</v>
      </c>
      <c r="F8" s="20">
        <f>E8/E$6</f>
        <v>0.21739130434782608</v>
      </c>
    </row>
    <row r="9" spans="2:6" x14ac:dyDescent="0.25">
      <c r="B9" s="21"/>
      <c r="C9" s="27"/>
      <c r="D9" s="28" t="s">
        <v>31</v>
      </c>
      <c r="E9" s="29">
        <f>E6-E7-E8</f>
        <v>1450000</v>
      </c>
      <c r="F9" s="22"/>
    </row>
    <row r="10" spans="2:6" x14ac:dyDescent="0.25">
      <c r="B10" s="19"/>
      <c r="C10" s="25"/>
      <c r="D10" s="26"/>
      <c r="E10" s="24"/>
      <c r="F10" s="30"/>
    </row>
    <row r="11" spans="2:6" x14ac:dyDescent="0.25">
      <c r="D11" s="38" t="s">
        <v>32</v>
      </c>
      <c r="E11" s="42">
        <v>500000</v>
      </c>
      <c r="F11" s="3"/>
    </row>
    <row r="12" spans="2:6" x14ac:dyDescent="0.25">
      <c r="D12" s="32" t="s">
        <v>3</v>
      </c>
      <c r="E12" s="43">
        <v>60</v>
      </c>
    </row>
    <row r="13" spans="2:6" x14ac:dyDescent="0.25">
      <c r="D13" s="32" t="s">
        <v>4</v>
      </c>
      <c r="E13" s="44">
        <v>6.25E-2</v>
      </c>
    </row>
    <row r="14" spans="2:6" x14ac:dyDescent="0.25">
      <c r="D14" s="32" t="s">
        <v>5</v>
      </c>
      <c r="E14" s="33">
        <f>-IPMT(E13/12,1,E12,E8)</f>
        <v>2604.1666666666665</v>
      </c>
    </row>
    <row r="15" spans="2:6" x14ac:dyDescent="0.25">
      <c r="D15" s="32" t="s">
        <v>6</v>
      </c>
      <c r="E15" s="33">
        <f>E14*12</f>
        <v>31250</v>
      </c>
    </row>
    <row r="16" spans="2:6" x14ac:dyDescent="0.25">
      <c r="D16" s="32" t="s">
        <v>7</v>
      </c>
      <c r="E16" s="33">
        <f>-PPMT(E13/12,1,E12,E8)</f>
        <v>7120.4641754016529</v>
      </c>
    </row>
    <row r="17" spans="4:7" x14ac:dyDescent="0.25">
      <c r="D17" s="32" t="s">
        <v>8</v>
      </c>
      <c r="E17" s="33">
        <f>E16*12</f>
        <v>85445.570104819839</v>
      </c>
    </row>
    <row r="18" spans="4:7" x14ac:dyDescent="0.25">
      <c r="D18" s="32" t="s">
        <v>9</v>
      </c>
      <c r="E18" s="33">
        <f>E14+E16</f>
        <v>9724.6308420683199</v>
      </c>
    </row>
    <row r="19" spans="4:7" x14ac:dyDescent="0.25">
      <c r="D19" s="34" t="s">
        <v>10</v>
      </c>
      <c r="E19" s="35">
        <f>E15+E17</f>
        <v>116695.57010481984</v>
      </c>
    </row>
    <row r="20" spans="4:7" x14ac:dyDescent="0.25">
      <c r="D20" s="4"/>
    </row>
    <row r="21" spans="4:7" x14ac:dyDescent="0.25">
      <c r="D21" s="39" t="s">
        <v>33</v>
      </c>
      <c r="E21" s="31">
        <f>E6-E7-E8</f>
        <v>1450000</v>
      </c>
      <c r="F21" s="3">
        <f>E21/E$6</f>
        <v>0.63043478260869568</v>
      </c>
    </row>
    <row r="22" spans="4:7" x14ac:dyDescent="0.25">
      <c r="D22" s="32" t="s">
        <v>3</v>
      </c>
      <c r="E22" s="43">
        <v>84</v>
      </c>
    </row>
    <row r="23" spans="4:7" x14ac:dyDescent="0.25">
      <c r="D23" s="32" t="s">
        <v>4</v>
      </c>
      <c r="E23" s="44">
        <v>6.7500000000000004E-2</v>
      </c>
    </row>
    <row r="24" spans="4:7" x14ac:dyDescent="0.25">
      <c r="D24" s="32" t="s">
        <v>11</v>
      </c>
      <c r="E24" s="36">
        <f>-PMT(E23/12,E22,E21)</f>
        <v>21707.607215707339</v>
      </c>
    </row>
    <row r="25" spans="4:7" x14ac:dyDescent="0.25">
      <c r="D25" s="32" t="s">
        <v>12</v>
      </c>
      <c r="E25" s="36">
        <f>-PPMT(E23/12,1,E22,E21)</f>
        <v>13551.357215707339</v>
      </c>
    </row>
    <row r="26" spans="4:7" x14ac:dyDescent="0.25">
      <c r="D26" s="32" t="s">
        <v>13</v>
      </c>
      <c r="E26" s="36">
        <f>-IPMT(E23/12,1,E22,E21)</f>
        <v>8156.2500000000009</v>
      </c>
    </row>
    <row r="27" spans="4:7" x14ac:dyDescent="0.25">
      <c r="D27" s="34" t="s">
        <v>14</v>
      </c>
      <c r="E27" s="37">
        <f>E24*12</f>
        <v>260491.28658848809</v>
      </c>
    </row>
    <row r="29" spans="4:7" x14ac:dyDescent="0.25">
      <c r="D29" t="s">
        <v>34</v>
      </c>
      <c r="E29" s="2">
        <f>E19+E27</f>
        <v>377186.85669330793</v>
      </c>
    </row>
    <row r="30" spans="4:7" x14ac:dyDescent="0.25">
      <c r="D30" s="5" t="s">
        <v>35</v>
      </c>
      <c r="E30" s="2">
        <f>E15+E27</f>
        <v>291741.28658848809</v>
      </c>
      <c r="G30" s="2" t="s">
        <v>15</v>
      </c>
    </row>
    <row r="32" spans="4:7" x14ac:dyDescent="0.25">
      <c r="D32" s="6" t="s">
        <v>16</v>
      </c>
    </row>
    <row r="33" spans="4:7" x14ac:dyDescent="0.25">
      <c r="D33" s="4" t="s">
        <v>17</v>
      </c>
      <c r="E33" s="2">
        <v>120000</v>
      </c>
    </row>
    <row r="34" spans="4:7" x14ac:dyDescent="0.25">
      <c r="D34" s="4"/>
      <c r="E34" s="2"/>
    </row>
    <row r="35" spans="4:7" x14ac:dyDescent="0.25">
      <c r="D35" s="4"/>
      <c r="E35" s="7" t="s">
        <v>18</v>
      </c>
      <c r="F35" s="8" t="s">
        <v>19</v>
      </c>
    </row>
    <row r="36" spans="4:7" x14ac:dyDescent="0.25">
      <c r="D36" s="4" t="s">
        <v>20</v>
      </c>
      <c r="E36" s="9">
        <f>E30+E33</f>
        <v>411741.28658848809</v>
      </c>
      <c r="F36" s="9">
        <f>E29+E33</f>
        <v>497186.85669330793</v>
      </c>
    </row>
    <row r="37" spans="4:7" x14ac:dyDescent="0.25">
      <c r="E37" s="10"/>
      <c r="F37" s="10"/>
    </row>
    <row r="38" spans="4:7" x14ac:dyDescent="0.25">
      <c r="D38" s="6" t="s">
        <v>21</v>
      </c>
      <c r="E38" s="10"/>
      <c r="F38" s="10"/>
    </row>
    <row r="39" spans="4:7" x14ac:dyDescent="0.25">
      <c r="D39" t="s">
        <v>22</v>
      </c>
      <c r="E39" s="45">
        <v>319000</v>
      </c>
      <c r="F39" s="9">
        <f>E39</f>
        <v>319000</v>
      </c>
    </row>
    <row r="40" spans="4:7" x14ac:dyDescent="0.25">
      <c r="D40" t="s">
        <v>23</v>
      </c>
      <c r="E40" s="45">
        <v>24000</v>
      </c>
      <c r="F40" s="9">
        <f>E40</f>
        <v>24000</v>
      </c>
    </row>
    <row r="41" spans="4:7" x14ac:dyDescent="0.25">
      <c r="D41" t="s">
        <v>24</v>
      </c>
      <c r="E41" s="45">
        <v>67500</v>
      </c>
      <c r="F41" s="9">
        <f>E41</f>
        <v>67500</v>
      </c>
    </row>
    <row r="42" spans="4:7" x14ac:dyDescent="0.25">
      <c r="D42" t="s">
        <v>25</v>
      </c>
      <c r="E42" s="45">
        <v>185000</v>
      </c>
      <c r="F42" s="9">
        <f>E42</f>
        <v>185000</v>
      </c>
    </row>
    <row r="43" spans="4:7" x14ac:dyDescent="0.25">
      <c r="D43" t="s">
        <v>26</v>
      </c>
      <c r="E43" s="9">
        <f>SUM(E39:E42)</f>
        <v>595500</v>
      </c>
      <c r="F43" s="9">
        <f>E43</f>
        <v>595500</v>
      </c>
    </row>
    <row r="44" spans="4:7" x14ac:dyDescent="0.25">
      <c r="E44" s="10"/>
      <c r="F44" s="10"/>
      <c r="G44" t="s">
        <v>15</v>
      </c>
    </row>
    <row r="45" spans="4:7" x14ac:dyDescent="0.25">
      <c r="D45" t="s">
        <v>27</v>
      </c>
      <c r="E45" s="11">
        <f>E43/E36</f>
        <v>1.4462965444492046</v>
      </c>
      <c r="F45" s="11">
        <f>F43/F36</f>
        <v>1.1977388218999865</v>
      </c>
      <c r="G45" t="s">
        <v>15</v>
      </c>
    </row>
  </sheetData>
  <mergeCells count="1">
    <mergeCell ref="C6:D6"/>
  </mergeCells>
  <pageMargins left="0.7" right="0.7" top="0.75" bottom="0.75" header="0.3" footer="0.3"/>
  <pageSetup scale="9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2012-06-12T03:26:18Z</cp:lastPrinted>
  <dcterms:created xsi:type="dcterms:W3CDTF">2012-06-12T02:52:25Z</dcterms:created>
  <dcterms:modified xsi:type="dcterms:W3CDTF">2012-06-12T03:26:36Z</dcterms:modified>
</cp:coreProperties>
</file>